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9390"/>
  </bookViews>
  <sheets>
    <sheet name="Межсезонье Авторские программы" sheetId="8" r:id="rId1"/>
    <sheet name="Лето Авторские програм" sheetId="7" r:id="rId2"/>
  </sheets>
  <calcPr calcId="152511"/>
</workbook>
</file>

<file path=xl/calcChain.xml><?xml version="1.0" encoding="utf-8"?>
<calcChain xmlns="http://schemas.openxmlformats.org/spreadsheetml/2006/main">
  <c r="I33" i="7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I27"/>
  <c r="H27"/>
  <c r="G27"/>
  <c r="F27"/>
  <c r="E27"/>
  <c r="D27"/>
  <c r="C27"/>
  <c r="H26"/>
  <c r="G26"/>
  <c r="F26"/>
  <c r="E26"/>
  <c r="I25"/>
  <c r="H25"/>
  <c r="G25"/>
  <c r="F25"/>
  <c r="E25"/>
  <c r="D25"/>
  <c r="C25"/>
  <c r="I24"/>
  <c r="G24"/>
  <c r="F24"/>
  <c r="E24"/>
  <c r="D24"/>
  <c r="C24"/>
  <c r="I23"/>
  <c r="H23"/>
  <c r="G23"/>
  <c r="F23"/>
  <c r="E23"/>
  <c r="D23"/>
  <c r="C23"/>
  <c r="M22"/>
  <c r="N22" s="1"/>
  <c r="O22" s="1"/>
  <c r="P22" s="1"/>
  <c r="Q22" s="1"/>
  <c r="R22" s="1"/>
  <c r="S22" s="1"/>
  <c r="T22" s="1"/>
  <c r="U22" s="1"/>
  <c r="M21"/>
  <c r="N21" s="1"/>
  <c r="O21" s="1"/>
  <c r="P21" s="1"/>
  <c r="Q21" s="1"/>
  <c r="R21" s="1"/>
  <c r="S21" s="1"/>
  <c r="T21" s="1"/>
  <c r="U21" s="1"/>
  <c r="M20"/>
  <c r="N20" s="1"/>
  <c r="O20" s="1"/>
  <c r="P20" s="1"/>
  <c r="Q20" s="1"/>
  <c r="R20" s="1"/>
  <c r="S20" s="1"/>
  <c r="T20" s="1"/>
  <c r="U20" s="1"/>
  <c r="M18"/>
  <c r="N18" s="1"/>
  <c r="O18" s="1"/>
  <c r="P18" s="1"/>
  <c r="Q18" s="1"/>
  <c r="R18" s="1"/>
  <c r="S18" s="1"/>
  <c r="T18" s="1"/>
  <c r="U18" s="1"/>
  <c r="M17"/>
  <c r="N17" s="1"/>
  <c r="O17" s="1"/>
  <c r="P17" s="1"/>
  <c r="Q17" s="1"/>
  <c r="R17" s="1"/>
  <c r="S17" s="1"/>
  <c r="T17" s="1"/>
  <c r="U17" s="1"/>
  <c r="M16"/>
  <c r="N16" s="1"/>
  <c r="O16" s="1"/>
  <c r="P16" s="1"/>
  <c r="Q16" s="1"/>
  <c r="R16" s="1"/>
  <c r="S16" s="1"/>
  <c r="T16" s="1"/>
  <c r="U16" s="1"/>
  <c r="M15"/>
  <c r="N15" s="1"/>
  <c r="O15" s="1"/>
  <c r="P15" s="1"/>
  <c r="Q15" s="1"/>
  <c r="R15" s="1"/>
  <c r="S15" s="1"/>
  <c r="T15" s="1"/>
  <c r="U15" s="1"/>
  <c r="M14"/>
  <c r="N14" s="1"/>
  <c r="O14" s="1"/>
  <c r="P14" s="1"/>
  <c r="Q14" s="1"/>
  <c r="R14" s="1"/>
  <c r="S14" s="1"/>
  <c r="T14" s="1"/>
  <c r="U14" s="1"/>
  <c r="M13"/>
  <c r="N13" s="1"/>
  <c r="O13" s="1"/>
  <c r="P13" s="1"/>
  <c r="Q13" s="1"/>
  <c r="R13" s="1"/>
  <c r="S13" s="1"/>
  <c r="T13" s="1"/>
  <c r="U13" s="1"/>
  <c r="H24"/>
</calcChain>
</file>

<file path=xl/sharedStrings.xml><?xml version="1.0" encoding="utf-8"?>
<sst xmlns="http://schemas.openxmlformats.org/spreadsheetml/2006/main" count="62" uniqueCount="31">
  <si>
    <t>Двухместное размещение</t>
  </si>
  <si>
    <t xml:space="preserve">Здоровые сосуды </t>
  </si>
  <si>
    <t>Движение без боли</t>
  </si>
  <si>
    <t>Правильное похудение</t>
  </si>
  <si>
    <t>Здоровый позвоночник</t>
  </si>
  <si>
    <t xml:space="preserve">Check Up  </t>
  </si>
  <si>
    <t>3 детский</t>
  </si>
  <si>
    <t xml:space="preserve">Нервы в порядке!                  </t>
  </si>
  <si>
    <t>Стоимость санаторно курортных путевок в санаторий-профилакторий "Сибиряк"</t>
  </si>
  <si>
    <t>3 взросл</t>
  </si>
  <si>
    <t xml:space="preserve">ПРЕЙСКУРАНТ ЦЕН на медицинские услуги на 2021 г. </t>
  </si>
  <si>
    <t xml:space="preserve">Генеральный директор ______________ Р.А.Приходько </t>
  </si>
  <si>
    <t>1- местная / 16 кв</t>
  </si>
  <si>
    <t xml:space="preserve">Наименование программы </t>
  </si>
  <si>
    <t>Количество ночей</t>
  </si>
  <si>
    <t>2- местная / 16 кв</t>
  </si>
  <si>
    <t>De Lux +</t>
  </si>
  <si>
    <t>Дом-cтудия</t>
  </si>
  <si>
    <t>1- местный / 35 кв</t>
  </si>
  <si>
    <t>2 - местная / 35 кв</t>
  </si>
  <si>
    <t xml:space="preserve">Палата </t>
  </si>
  <si>
    <t xml:space="preserve">Палата ЛЮКС: Двухкомнатный/Студия, 35 кв </t>
  </si>
  <si>
    <t>УТВЕРЖДАЮ: 22.10.2020</t>
  </si>
  <si>
    <t xml:space="preserve">Код молодости     </t>
  </si>
  <si>
    <t>с 10.01.2021г. по 31.05.2021г. и с 01.09.2021г. по 30.12.2021г.*</t>
  </si>
  <si>
    <t xml:space="preserve">* МЕЖСЕЗОНЬЕ - с 10.01.2021г. по 31.05.2021г. и с 01.09.2021г. по 30.12.2021г. </t>
  </si>
  <si>
    <t>Здоровые легкие</t>
  </si>
  <si>
    <t>(АнтиCOVID19)</t>
  </si>
  <si>
    <t>*Новый год с 01.01.2020г. по 09.01.2021г. и ЛЕТО – с 01.06.2021г. по 31.08.2021г. по единому тарифу</t>
  </si>
  <si>
    <t xml:space="preserve">Check Up </t>
  </si>
  <si>
    <t>с 01.01.2021 по 09.01.2021г. и 01.06.2021 по 01.09.2021 г.*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</si>
</sst>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1" applyFont="1"/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5" fontId="7" fillId="2" borderId="10" xfId="1" applyNumberFormat="1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164" fontId="0" fillId="2" borderId="0" xfId="1" applyFont="1" applyFill="1"/>
    <xf numFmtId="0" fontId="0" fillId="2" borderId="0" xfId="0" applyFill="1"/>
    <xf numFmtId="0" fontId="7" fillId="0" borderId="7" xfId="0" applyFont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2" borderId="8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7" fillId="0" borderId="0" xfId="1" applyNumberFormat="1" applyFont="1" applyBorder="1" applyAlignment="1">
      <alignment vertical="center" wrapText="1"/>
    </xf>
    <xf numFmtId="165" fontId="7" fillId="2" borderId="0" xfId="1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7" fillId="2" borderId="0" xfId="1" applyNumberFormat="1" applyFont="1" applyFill="1" applyBorder="1" applyAlignment="1">
      <alignment vertical="center" wrapText="1"/>
    </xf>
    <xf numFmtId="165" fontId="7" fillId="2" borderId="4" xfId="1" applyNumberFormat="1" applyFont="1" applyFill="1" applyBorder="1" applyAlignment="1">
      <alignment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7" fillId="2" borderId="11" xfId="1" applyNumberFormat="1" applyFont="1" applyFill="1" applyBorder="1" applyAlignment="1">
      <alignment horizontal="left" vertical="center" wrapText="1"/>
    </xf>
    <xf numFmtId="165" fontId="7" fillId="2" borderId="14" xfId="1" applyNumberFormat="1" applyFont="1" applyFill="1" applyBorder="1" applyAlignment="1">
      <alignment vertical="center" wrapText="1"/>
    </xf>
    <xf numFmtId="165" fontId="7" fillId="2" borderId="17" xfId="1" applyNumberFormat="1" applyFont="1" applyFill="1" applyBorder="1" applyAlignment="1">
      <alignment vertical="center" wrapText="1"/>
    </xf>
    <xf numFmtId="165" fontId="7" fillId="2" borderId="18" xfId="1" applyNumberFormat="1" applyFont="1" applyFill="1" applyBorder="1" applyAlignment="1">
      <alignment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horizontal="left" vertical="center" wrapText="1"/>
    </xf>
    <xf numFmtId="165" fontId="7" fillId="2" borderId="4" xfId="1" applyNumberFormat="1" applyFont="1" applyFill="1" applyBorder="1" applyAlignment="1">
      <alignment horizontal="left" vertical="center" wrapText="1"/>
    </xf>
    <xf numFmtId="165" fontId="7" fillId="2" borderId="16" xfId="1" applyNumberFormat="1" applyFont="1" applyFill="1" applyBorder="1" applyAlignment="1">
      <alignment vertical="center" wrapText="1"/>
    </xf>
    <xf numFmtId="165" fontId="10" fillId="2" borderId="10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center" wrapText="1"/>
    </xf>
    <xf numFmtId="165" fontId="10" fillId="2" borderId="2" xfId="1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165" fontId="10" fillId="2" borderId="10" xfId="1" applyNumberFormat="1" applyFont="1" applyFill="1" applyBorder="1" applyAlignment="1">
      <alignment vertical="center" wrapText="1"/>
    </xf>
    <xf numFmtId="165" fontId="10" fillId="2" borderId="11" xfId="1" applyNumberFormat="1" applyFont="1" applyFill="1" applyBorder="1" applyAlignment="1">
      <alignment vertical="center" wrapText="1"/>
    </xf>
    <xf numFmtId="165" fontId="10" fillId="2" borderId="6" xfId="1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65" fontId="10" fillId="2" borderId="9" xfId="1" applyNumberFormat="1" applyFont="1" applyFill="1" applyBorder="1" applyAlignment="1">
      <alignment vertical="center" wrapText="1"/>
    </xf>
    <xf numFmtId="165" fontId="10" fillId="2" borderId="8" xfId="1" applyNumberFormat="1" applyFont="1" applyFill="1" applyBorder="1" applyAlignment="1">
      <alignment vertical="center" wrapText="1"/>
    </xf>
    <xf numFmtId="165" fontId="10" fillId="2" borderId="7" xfId="1" applyNumberFormat="1" applyFont="1" applyFill="1" applyBorder="1" applyAlignment="1">
      <alignment vertical="center" wrapText="1"/>
    </xf>
    <xf numFmtId="165" fontId="10" fillId="2" borderId="4" xfId="1" applyNumberFormat="1" applyFont="1" applyFill="1" applyBorder="1" applyAlignment="1">
      <alignment vertical="center" wrapText="1"/>
    </xf>
    <xf numFmtId="165" fontId="10" fillId="2" borderId="0" xfId="1" applyNumberFormat="1" applyFont="1" applyFill="1" applyBorder="1" applyAlignment="1">
      <alignment vertical="center" wrapText="1"/>
    </xf>
    <xf numFmtId="165" fontId="10" fillId="2" borderId="3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6" xfId="1" applyNumberFormat="1" applyFont="1" applyFill="1" applyBorder="1" applyAlignment="1">
      <alignment vertical="center" wrapText="1"/>
    </xf>
    <xf numFmtId="165" fontId="10" fillId="2" borderId="17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165" fontId="10" fillId="2" borderId="11" xfId="1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top" wrapText="1"/>
    </xf>
    <xf numFmtId="165" fontId="7" fillId="2" borderId="2" xfId="1" applyNumberFormat="1" applyFont="1" applyFill="1" applyBorder="1" applyAlignment="1">
      <alignment horizontal="left" vertical="center" wrapText="1"/>
    </xf>
    <xf numFmtId="165" fontId="7" fillId="2" borderId="10" xfId="1" applyNumberFormat="1" applyFont="1" applyFill="1" applyBorder="1" applyAlignment="1">
      <alignment horizontal="left" vertical="center" wrapText="1"/>
    </xf>
    <xf numFmtId="165" fontId="7" fillId="2" borderId="6" xfId="1" applyNumberFormat="1" applyFont="1" applyFill="1" applyBorder="1" applyAlignment="1">
      <alignment horizontal="left" vertical="center" wrapText="1"/>
    </xf>
    <xf numFmtId="165" fontId="7" fillId="2" borderId="9" xfId="1" applyNumberFormat="1" applyFont="1" applyFill="1" applyBorder="1" applyAlignment="1">
      <alignment horizontal="left" vertical="center" wrapText="1"/>
    </xf>
    <xf numFmtId="165" fontId="7" fillId="2" borderId="9" xfId="1" applyNumberFormat="1" applyFont="1" applyFill="1" applyBorder="1" applyAlignment="1">
      <alignment vertical="center" wrapText="1"/>
    </xf>
    <xf numFmtId="0" fontId="7" fillId="2" borderId="0" xfId="0" applyFont="1" applyFill="1"/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18" sqref="M18"/>
    </sheetView>
  </sheetViews>
  <sheetFormatPr defaultRowHeight="15"/>
  <cols>
    <col min="1" max="1" width="18.28515625" customWidth="1"/>
    <col min="2" max="3" width="11.140625" customWidth="1"/>
    <col min="4" max="4" width="11.28515625" customWidth="1"/>
    <col min="5" max="5" width="10.5703125" customWidth="1"/>
    <col min="6" max="6" width="11.42578125" customWidth="1"/>
    <col min="7" max="7" width="10.28515625" customWidth="1"/>
    <col min="8" max="8" width="11.7109375" customWidth="1"/>
    <col min="9" max="9" width="11.85546875" customWidth="1"/>
    <col min="10" max="10" width="12.5703125" customWidth="1"/>
  </cols>
  <sheetData>
    <row r="1" spans="1:10">
      <c r="G1" s="12" t="s">
        <v>22</v>
      </c>
    </row>
    <row r="2" spans="1:10">
      <c r="G2" s="11" t="s">
        <v>11</v>
      </c>
    </row>
    <row r="3" spans="1:10">
      <c r="G3" s="11"/>
    </row>
    <row r="4" spans="1:10">
      <c r="A4" s="11"/>
      <c r="B4" s="11"/>
      <c r="C4" s="11"/>
      <c r="D4" s="12" t="s">
        <v>10</v>
      </c>
      <c r="E4" s="12"/>
      <c r="F4" s="11"/>
      <c r="G4" s="11"/>
      <c r="H4" s="11"/>
      <c r="I4" s="11"/>
      <c r="J4" s="11"/>
    </row>
    <row r="5" spans="1:10">
      <c r="A5" s="11"/>
      <c r="B5" s="11"/>
      <c r="C5" s="12" t="s">
        <v>8</v>
      </c>
      <c r="D5" s="12"/>
      <c r="E5" s="11"/>
      <c r="F5" s="11"/>
      <c r="G5" s="11"/>
      <c r="H5" s="11"/>
      <c r="I5" s="11"/>
      <c r="J5" s="11"/>
    </row>
    <row r="6" spans="1:10">
      <c r="A6" s="11"/>
      <c r="B6" s="11"/>
      <c r="C6" s="11"/>
      <c r="D6" s="12" t="s">
        <v>24</v>
      </c>
      <c r="E6" s="11"/>
      <c r="F6" s="11"/>
      <c r="G6" s="11"/>
      <c r="H6" s="11"/>
      <c r="I6" s="11"/>
      <c r="J6" s="11"/>
    </row>
    <row r="7" spans="1:10" ht="15.75" thickBot="1">
      <c r="A7" s="11"/>
      <c r="B7" s="11"/>
      <c r="C7" s="11"/>
      <c r="D7" s="12"/>
      <c r="E7" s="11"/>
      <c r="F7" s="11"/>
      <c r="G7" s="11"/>
      <c r="H7" s="11"/>
      <c r="I7" s="11"/>
      <c r="J7" s="11"/>
    </row>
    <row r="8" spans="1:10" ht="27.6" customHeight="1">
      <c r="A8" s="79" t="s">
        <v>13</v>
      </c>
      <c r="B8" s="82" t="s">
        <v>14</v>
      </c>
      <c r="C8" s="27" t="s">
        <v>20</v>
      </c>
      <c r="D8" s="27" t="s">
        <v>20</v>
      </c>
      <c r="E8" s="83" t="s">
        <v>21</v>
      </c>
      <c r="F8" s="84"/>
      <c r="G8" s="83" t="s">
        <v>21</v>
      </c>
      <c r="H8" s="84"/>
      <c r="I8" s="28" t="s">
        <v>17</v>
      </c>
      <c r="J8" s="30"/>
    </row>
    <row r="9" spans="1:10" ht="33" customHeight="1">
      <c r="A9" s="80"/>
      <c r="B9" s="80"/>
      <c r="C9" s="13" t="s">
        <v>12</v>
      </c>
      <c r="D9" s="13" t="s">
        <v>15</v>
      </c>
      <c r="E9" s="85" t="s">
        <v>18</v>
      </c>
      <c r="F9" s="86"/>
      <c r="G9" s="85" t="s">
        <v>19</v>
      </c>
      <c r="H9" s="86"/>
      <c r="I9" s="14" t="s">
        <v>0</v>
      </c>
      <c r="J9" s="30"/>
    </row>
    <row r="10" spans="1:10" ht="24" customHeight="1" thickBot="1">
      <c r="A10" s="81"/>
      <c r="B10" s="81"/>
      <c r="C10" s="15"/>
      <c r="D10" s="15"/>
      <c r="E10" s="21"/>
      <c r="F10" s="21" t="s">
        <v>16</v>
      </c>
      <c r="G10" s="21"/>
      <c r="H10" s="21" t="s">
        <v>16</v>
      </c>
      <c r="I10" s="16"/>
      <c r="J10" s="31"/>
    </row>
    <row r="11" spans="1:10" ht="17.45" customHeight="1">
      <c r="A11" s="50" t="s">
        <v>1</v>
      </c>
      <c r="B11" s="51">
        <v>10</v>
      </c>
      <c r="C11" s="51">
        <v>55000</v>
      </c>
      <c r="D11" s="51">
        <v>44550</v>
      </c>
      <c r="E11" s="51">
        <v>72000</v>
      </c>
      <c r="F11" s="51">
        <v>73500</v>
      </c>
      <c r="G11" s="51">
        <v>50900</v>
      </c>
      <c r="H11" s="51">
        <v>53900</v>
      </c>
      <c r="I11" s="51">
        <v>53900</v>
      </c>
      <c r="J11" s="36"/>
    </row>
    <row r="12" spans="1:10" ht="17.45" customHeight="1" thickBot="1">
      <c r="A12" s="52" t="s">
        <v>2</v>
      </c>
      <c r="B12" s="53">
        <v>14</v>
      </c>
      <c r="C12" s="54">
        <v>76900</v>
      </c>
      <c r="D12" s="54">
        <v>59600</v>
      </c>
      <c r="E12" s="54">
        <v>95500</v>
      </c>
      <c r="F12" s="54">
        <v>97500</v>
      </c>
      <c r="G12" s="54">
        <v>70700</v>
      </c>
      <c r="H12" s="54">
        <v>75000</v>
      </c>
      <c r="I12" s="53">
        <v>75000</v>
      </c>
      <c r="J12" s="26"/>
    </row>
    <row r="13" spans="1:10">
      <c r="A13" s="76" t="s">
        <v>3</v>
      </c>
      <c r="B13" s="55">
        <v>7</v>
      </c>
      <c r="C13" s="51">
        <v>42500</v>
      </c>
      <c r="D13" s="51">
        <v>33900</v>
      </c>
      <c r="E13" s="51">
        <v>49350</v>
      </c>
      <c r="F13" s="51">
        <v>51500</v>
      </c>
      <c r="G13" s="51">
        <v>38500</v>
      </c>
      <c r="H13" s="51">
        <v>40500</v>
      </c>
      <c r="I13" s="51">
        <v>40500</v>
      </c>
      <c r="J13" s="26"/>
    </row>
    <row r="14" spans="1:10" ht="15.75" thickBot="1">
      <c r="A14" s="77"/>
      <c r="B14" s="53">
        <v>14</v>
      </c>
      <c r="C14" s="53">
        <v>83000</v>
      </c>
      <c r="D14" s="53">
        <v>63400</v>
      </c>
      <c r="E14" s="53">
        <v>88000</v>
      </c>
      <c r="F14" s="53">
        <v>90200</v>
      </c>
      <c r="G14" s="53">
        <v>71995</v>
      </c>
      <c r="H14" s="53">
        <v>75000</v>
      </c>
      <c r="I14" s="53">
        <v>75200</v>
      </c>
      <c r="J14" s="26"/>
    </row>
    <row r="15" spans="1:10" ht="30" customHeight="1" thickBot="1">
      <c r="A15" s="56" t="s">
        <v>4</v>
      </c>
      <c r="B15" s="57">
        <v>12</v>
      </c>
      <c r="C15" s="57">
        <v>72500</v>
      </c>
      <c r="D15" s="57">
        <v>58500</v>
      </c>
      <c r="E15" s="57">
        <v>77615</v>
      </c>
      <c r="F15" s="57">
        <v>80780</v>
      </c>
      <c r="G15" s="57">
        <v>61500</v>
      </c>
      <c r="H15" s="57">
        <v>62900</v>
      </c>
      <c r="I15" s="58">
        <v>65900</v>
      </c>
      <c r="J15" s="26"/>
    </row>
    <row r="16" spans="1:10" ht="16.149999999999999" customHeight="1" thickBot="1">
      <c r="A16" s="52" t="s">
        <v>23</v>
      </c>
      <c r="B16" s="59">
        <v>6</v>
      </c>
      <c r="C16" s="59">
        <v>68000</v>
      </c>
      <c r="D16" s="59"/>
      <c r="E16" s="59">
        <v>85000</v>
      </c>
      <c r="F16" s="59">
        <v>85470</v>
      </c>
      <c r="G16" s="59">
        <v>63300</v>
      </c>
      <c r="H16" s="59">
        <v>63500</v>
      </c>
      <c r="I16" s="60">
        <v>63500</v>
      </c>
      <c r="J16" s="26"/>
    </row>
    <row r="17" spans="1:10" ht="16.899999999999999" customHeight="1" thickBot="1">
      <c r="A17" s="76" t="s">
        <v>5</v>
      </c>
      <c r="B17" s="59" t="s">
        <v>9</v>
      </c>
      <c r="C17" s="59">
        <v>55000</v>
      </c>
      <c r="D17" s="59">
        <v>46500</v>
      </c>
      <c r="E17" s="59">
        <v>54600</v>
      </c>
      <c r="F17" s="59">
        <v>55600</v>
      </c>
      <c r="G17" s="59">
        <v>48100</v>
      </c>
      <c r="H17" s="59">
        <v>48500</v>
      </c>
      <c r="I17" s="60">
        <v>49500</v>
      </c>
      <c r="J17" s="26"/>
    </row>
    <row r="18" spans="1:10" ht="16.899999999999999" customHeight="1" thickBot="1">
      <c r="A18" s="78"/>
      <c r="B18" s="61" t="s">
        <v>6</v>
      </c>
      <c r="C18" s="51"/>
      <c r="D18" s="61">
        <v>18000</v>
      </c>
      <c r="E18" s="51"/>
      <c r="F18" s="61"/>
      <c r="G18" s="51">
        <v>21000</v>
      </c>
      <c r="H18" s="55">
        <v>22000</v>
      </c>
      <c r="I18" s="62">
        <v>23000</v>
      </c>
      <c r="J18" s="26"/>
    </row>
    <row r="19" spans="1:10" ht="14.45" customHeight="1">
      <c r="A19" s="63" t="s">
        <v>26</v>
      </c>
      <c r="B19" s="64">
        <v>10</v>
      </c>
      <c r="C19" s="65">
        <v>57950</v>
      </c>
      <c r="D19" s="66">
        <v>47025</v>
      </c>
      <c r="E19" s="65">
        <v>76475</v>
      </c>
      <c r="F19" s="66">
        <v>78420</v>
      </c>
      <c r="G19" s="65">
        <v>53295</v>
      </c>
      <c r="H19" s="66">
        <v>56430</v>
      </c>
      <c r="I19" s="65">
        <v>57500</v>
      </c>
      <c r="J19" s="26"/>
    </row>
    <row r="20" spans="1:10" ht="15.75" thickBot="1">
      <c r="A20" s="67" t="s">
        <v>27</v>
      </c>
      <c r="B20" s="43">
        <v>14</v>
      </c>
      <c r="C20" s="68">
        <v>78568</v>
      </c>
      <c r="D20" s="68">
        <v>63756</v>
      </c>
      <c r="E20" s="68">
        <v>100050</v>
      </c>
      <c r="F20" s="68">
        <v>102020</v>
      </c>
      <c r="G20" s="68">
        <v>72255</v>
      </c>
      <c r="H20" s="68">
        <v>76510</v>
      </c>
      <c r="I20" s="43">
        <v>77550</v>
      </c>
      <c r="J20" s="39"/>
    </row>
    <row r="21" spans="1:10" ht="15" customHeight="1" thickBot="1">
      <c r="A21" s="50" t="s">
        <v>7</v>
      </c>
      <c r="B21" s="59">
        <v>5</v>
      </c>
      <c r="C21" s="59">
        <v>30700</v>
      </c>
      <c r="D21" s="59">
        <v>25150</v>
      </c>
      <c r="E21" s="59">
        <v>36500</v>
      </c>
      <c r="F21" s="59">
        <v>38500</v>
      </c>
      <c r="G21" s="59">
        <v>28200</v>
      </c>
      <c r="H21" s="59">
        <v>29900</v>
      </c>
      <c r="I21" s="60">
        <v>29900</v>
      </c>
      <c r="J21" s="26"/>
    </row>
    <row r="22" spans="1:10" ht="15.75" thickBot="1">
      <c r="A22" s="69"/>
      <c r="B22" s="59">
        <v>7</v>
      </c>
      <c r="C22" s="59">
        <v>42715</v>
      </c>
      <c r="D22" s="59">
        <v>32500</v>
      </c>
      <c r="E22" s="59">
        <v>47700</v>
      </c>
      <c r="F22" s="59">
        <v>48900</v>
      </c>
      <c r="G22" s="59">
        <v>37700</v>
      </c>
      <c r="H22" s="59">
        <v>39500</v>
      </c>
      <c r="I22" s="60">
        <v>39500</v>
      </c>
      <c r="J22" s="26"/>
    </row>
    <row r="23" spans="1:10" ht="15" customHeight="1">
      <c r="A23" s="24"/>
      <c r="B23" s="25"/>
      <c r="C23" s="26"/>
      <c r="D23" s="26"/>
      <c r="E23" s="26"/>
      <c r="F23" s="26"/>
      <c r="G23" s="32"/>
      <c r="H23" s="32"/>
      <c r="I23" s="32"/>
      <c r="J23" s="26"/>
    </row>
    <row r="24" spans="1:10">
      <c r="A24" s="12" t="s">
        <v>25</v>
      </c>
      <c r="C24" s="20"/>
      <c r="D24" s="20"/>
      <c r="E24" s="20"/>
      <c r="F24" s="20"/>
      <c r="G24" s="20"/>
      <c r="H24" s="20"/>
      <c r="I24" s="20"/>
      <c r="J24" s="20"/>
    </row>
    <row r="25" spans="1:10">
      <c r="A25" s="2"/>
    </row>
  </sheetData>
  <mergeCells count="8">
    <mergeCell ref="G8:H8"/>
    <mergeCell ref="E9:F9"/>
    <mergeCell ref="G9:H9"/>
    <mergeCell ref="A13:A14"/>
    <mergeCell ref="A17:A18"/>
    <mergeCell ref="A8:A10"/>
    <mergeCell ref="B8:B10"/>
    <mergeCell ref="E8:F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activeCell="W9" sqref="W9"/>
    </sheetView>
  </sheetViews>
  <sheetFormatPr defaultRowHeight="15"/>
  <cols>
    <col min="1" max="1" width="20" customWidth="1"/>
    <col min="2" max="2" width="10.85546875" customWidth="1"/>
    <col min="3" max="3" width="11.85546875" customWidth="1"/>
    <col min="4" max="4" width="12.140625" bestFit="1" customWidth="1"/>
    <col min="5" max="5" width="10.7109375" customWidth="1"/>
    <col min="6" max="6" width="10.85546875" customWidth="1"/>
    <col min="7" max="7" width="11.140625" customWidth="1"/>
    <col min="8" max="8" width="11.28515625" customWidth="1"/>
    <col min="9" max="9" width="12.140625" customWidth="1"/>
    <col min="10" max="10" width="12.28515625" customWidth="1"/>
    <col min="11" max="11" width="8.28515625" customWidth="1"/>
    <col min="13" max="22" width="0" hidden="1" customWidth="1"/>
    <col min="23" max="23" width="11.85546875" customWidth="1"/>
    <col min="24" max="24" width="10.28515625" customWidth="1"/>
  </cols>
  <sheetData>
    <row r="1" spans="1:21">
      <c r="G1" s="12" t="s">
        <v>22</v>
      </c>
    </row>
    <row r="2" spans="1:21">
      <c r="G2" s="11" t="s">
        <v>11</v>
      </c>
    </row>
    <row r="3" spans="1:21" ht="10.9" customHeight="1">
      <c r="G3" s="11"/>
    </row>
    <row r="4" spans="1:21">
      <c r="A4" s="11"/>
      <c r="B4" s="11"/>
      <c r="C4" s="11"/>
      <c r="D4" s="12" t="s">
        <v>10</v>
      </c>
      <c r="E4" s="12"/>
      <c r="F4" s="11"/>
      <c r="G4" s="11"/>
      <c r="H4" s="11"/>
      <c r="I4" s="11"/>
      <c r="J4" s="11"/>
    </row>
    <row r="5" spans="1:21">
      <c r="A5" s="11"/>
      <c r="B5" s="11"/>
      <c r="C5" s="12" t="s">
        <v>8</v>
      </c>
      <c r="D5" s="12"/>
      <c r="E5" s="11"/>
      <c r="F5" s="11"/>
      <c r="G5" s="11"/>
      <c r="H5" s="11"/>
      <c r="I5" s="11"/>
      <c r="J5" s="11"/>
    </row>
    <row r="6" spans="1:21">
      <c r="A6" s="11"/>
      <c r="B6" s="11"/>
      <c r="C6" s="11"/>
      <c r="D6" s="12" t="s">
        <v>30</v>
      </c>
      <c r="E6" s="11"/>
      <c r="F6" s="11"/>
      <c r="G6" s="75"/>
      <c r="H6" s="11"/>
      <c r="I6" s="11"/>
      <c r="J6" s="11"/>
    </row>
    <row r="7" spans="1:21" ht="15.75" thickBot="1">
      <c r="A7" s="11"/>
      <c r="B7" s="11"/>
      <c r="C7" s="11"/>
      <c r="D7" s="12"/>
      <c r="E7" s="11"/>
      <c r="F7" s="11"/>
      <c r="G7" s="11"/>
      <c r="H7" s="11"/>
      <c r="I7" s="11"/>
      <c r="J7" s="11"/>
    </row>
    <row r="8" spans="1:21" ht="27" customHeight="1">
      <c r="A8" s="79" t="s">
        <v>13</v>
      </c>
      <c r="B8" s="82" t="s">
        <v>14</v>
      </c>
      <c r="C8" s="27" t="s">
        <v>20</v>
      </c>
      <c r="D8" s="27" t="s">
        <v>20</v>
      </c>
      <c r="E8" s="83" t="s">
        <v>21</v>
      </c>
      <c r="F8" s="84"/>
      <c r="G8" s="83" t="s">
        <v>21</v>
      </c>
      <c r="H8" s="84"/>
      <c r="I8" s="28" t="s">
        <v>17</v>
      </c>
      <c r="J8" s="30"/>
      <c r="K8" s="3"/>
      <c r="L8" s="90"/>
    </row>
    <row r="9" spans="1:21" ht="39" customHeight="1">
      <c r="A9" s="80"/>
      <c r="B9" s="80"/>
      <c r="C9" s="13" t="s">
        <v>12</v>
      </c>
      <c r="D9" s="13" t="s">
        <v>15</v>
      </c>
      <c r="E9" s="85" t="s">
        <v>18</v>
      </c>
      <c r="F9" s="86"/>
      <c r="G9" s="85" t="s">
        <v>19</v>
      </c>
      <c r="H9" s="86"/>
      <c r="I9" s="14" t="s">
        <v>0</v>
      </c>
      <c r="J9" s="30"/>
      <c r="K9" s="10"/>
      <c r="L9" s="90"/>
    </row>
    <row r="10" spans="1:21" ht="15.75" thickBot="1">
      <c r="A10" s="81"/>
      <c r="B10" s="81"/>
      <c r="C10" s="15"/>
      <c r="D10" s="15"/>
      <c r="E10" s="21"/>
      <c r="F10" s="21" t="s">
        <v>16</v>
      </c>
      <c r="G10" s="21"/>
      <c r="H10" s="21" t="s">
        <v>16</v>
      </c>
      <c r="I10" s="16"/>
      <c r="J10" s="31"/>
      <c r="K10" s="4"/>
      <c r="L10" s="90"/>
    </row>
    <row r="11" spans="1:21" ht="15.75">
      <c r="A11" s="44" t="s">
        <v>1</v>
      </c>
      <c r="B11" s="70">
        <v>10</v>
      </c>
      <c r="C11" s="70">
        <v>65475</v>
      </c>
      <c r="D11" s="70">
        <v>51170</v>
      </c>
      <c r="E11" s="70">
        <v>75000</v>
      </c>
      <c r="F11" s="70">
        <v>76100</v>
      </c>
      <c r="G11" s="70">
        <v>54800</v>
      </c>
      <c r="H11" s="70">
        <v>57900</v>
      </c>
      <c r="I11" s="70">
        <v>57900</v>
      </c>
      <c r="J11" s="34"/>
      <c r="K11" s="5"/>
      <c r="L11" s="6"/>
    </row>
    <row r="12" spans="1:21" ht="16.899999999999999" customHeight="1" thickBot="1">
      <c r="A12" s="45" t="s">
        <v>2</v>
      </c>
      <c r="B12" s="71">
        <v>14</v>
      </c>
      <c r="C12" s="35">
        <v>87010</v>
      </c>
      <c r="D12" s="35">
        <v>66220</v>
      </c>
      <c r="E12" s="35">
        <v>98500</v>
      </c>
      <c r="F12" s="35">
        <v>99500</v>
      </c>
      <c r="G12" s="35">
        <v>73000</v>
      </c>
      <c r="H12" s="35">
        <v>80000</v>
      </c>
      <c r="I12" s="71">
        <v>80000</v>
      </c>
      <c r="J12" s="34"/>
      <c r="K12" s="7"/>
      <c r="L12" s="6"/>
    </row>
    <row r="13" spans="1:21" ht="15" customHeight="1">
      <c r="A13" s="87" t="s">
        <v>3</v>
      </c>
      <c r="B13" s="72">
        <v>7</v>
      </c>
      <c r="C13" s="29">
        <v>48500</v>
      </c>
      <c r="D13" s="29">
        <v>36720</v>
      </c>
      <c r="E13" s="29">
        <v>62200</v>
      </c>
      <c r="F13" s="29">
        <v>62500</v>
      </c>
      <c r="G13" s="29">
        <v>42350</v>
      </c>
      <c r="H13" s="29">
        <v>45400</v>
      </c>
      <c r="I13" s="29">
        <v>55600</v>
      </c>
      <c r="J13" s="26"/>
      <c r="K13" s="5"/>
      <c r="L13" s="8"/>
      <c r="M13" t="e">
        <f>#REF!</f>
        <v>#REF!</v>
      </c>
      <c r="N13" t="e">
        <f>M13</f>
        <v>#REF!</v>
      </c>
      <c r="O13" t="e">
        <f t="shared" ref="O13:U13" si="0">N13</f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  <c r="T13" t="e">
        <f t="shared" si="0"/>
        <v>#REF!</v>
      </c>
      <c r="U13" t="e">
        <f t="shared" si="0"/>
        <v>#REF!</v>
      </c>
    </row>
    <row r="14" spans="1:21" ht="16.5" thickBot="1">
      <c r="A14" s="88"/>
      <c r="B14" s="71">
        <v>14</v>
      </c>
      <c r="C14" s="17">
        <v>87000</v>
      </c>
      <c r="D14" s="17">
        <v>66220</v>
      </c>
      <c r="E14" s="17">
        <v>97600</v>
      </c>
      <c r="F14" s="17">
        <v>99900</v>
      </c>
      <c r="G14" s="17">
        <v>75815</v>
      </c>
      <c r="H14" s="17">
        <v>79900</v>
      </c>
      <c r="I14" s="17">
        <v>79900</v>
      </c>
      <c r="J14" s="26"/>
      <c r="K14" s="5"/>
      <c r="L14" s="8"/>
      <c r="M14" t="e">
        <f>#REF!</f>
        <v>#REF!</v>
      </c>
      <c r="N14" t="e">
        <f t="shared" ref="N14:U22" si="1">M14</f>
        <v>#REF!</v>
      </c>
      <c r="O14" t="e">
        <f t="shared" si="1"/>
        <v>#REF!</v>
      </c>
      <c r="P14" t="e">
        <f t="shared" si="1"/>
        <v>#REF!</v>
      </c>
      <c r="Q14" t="e">
        <f t="shared" si="1"/>
        <v>#REF!</v>
      </c>
      <c r="R14" t="e">
        <f t="shared" si="1"/>
        <v>#REF!</v>
      </c>
      <c r="S14" t="e">
        <f t="shared" si="1"/>
        <v>#REF!</v>
      </c>
      <c r="T14" t="e">
        <f t="shared" si="1"/>
        <v>#REF!</v>
      </c>
      <c r="U14" t="e">
        <f t="shared" si="1"/>
        <v>#REF!</v>
      </c>
    </row>
    <row r="15" spans="1:21" ht="28.15" customHeight="1" thickBot="1">
      <c r="A15" s="46" t="s">
        <v>4</v>
      </c>
      <c r="B15" s="73">
        <v>12</v>
      </c>
      <c r="C15" s="74">
        <v>74500</v>
      </c>
      <c r="D15" s="74">
        <v>60500</v>
      </c>
      <c r="E15" s="74">
        <v>79615</v>
      </c>
      <c r="F15" s="74">
        <v>82780</v>
      </c>
      <c r="G15" s="74">
        <v>63500</v>
      </c>
      <c r="H15" s="74">
        <v>65900</v>
      </c>
      <c r="I15" s="23">
        <v>77900</v>
      </c>
      <c r="J15" s="34"/>
      <c r="K15" s="7"/>
      <c r="L15" s="8"/>
      <c r="M15" t="e">
        <f>#REF!</f>
        <v>#REF!</v>
      </c>
      <c r="N15" t="e">
        <f t="shared" si="1"/>
        <v>#REF!</v>
      </c>
      <c r="O15" t="e">
        <f t="shared" si="1"/>
        <v>#REF!</v>
      </c>
      <c r="P15" t="e">
        <f t="shared" si="1"/>
        <v>#REF!</v>
      </c>
      <c r="Q15" t="e">
        <f t="shared" si="1"/>
        <v>#REF!</v>
      </c>
      <c r="R15" t="e">
        <f t="shared" si="1"/>
        <v>#REF!</v>
      </c>
      <c r="S15" t="e">
        <f t="shared" si="1"/>
        <v>#REF!</v>
      </c>
      <c r="T15" t="e">
        <f t="shared" si="1"/>
        <v>#REF!</v>
      </c>
      <c r="U15" t="e">
        <f t="shared" si="1"/>
        <v>#REF!</v>
      </c>
    </row>
    <row r="16" spans="1:21" ht="16.5" thickBot="1">
      <c r="A16" s="45" t="s">
        <v>23</v>
      </c>
      <c r="B16" s="22">
        <v>6</v>
      </c>
      <c r="C16" s="22">
        <v>69000</v>
      </c>
      <c r="D16" s="22"/>
      <c r="E16" s="22">
        <v>86000</v>
      </c>
      <c r="F16" s="22">
        <v>86500</v>
      </c>
      <c r="G16" s="22">
        <v>64000</v>
      </c>
      <c r="H16" s="22">
        <v>65000</v>
      </c>
      <c r="I16" s="33">
        <v>65000</v>
      </c>
      <c r="J16" s="26"/>
      <c r="K16" s="7"/>
      <c r="L16" s="6"/>
      <c r="M16" t="e">
        <f>#REF!</f>
        <v>#REF!</v>
      </c>
      <c r="N16" t="e">
        <f t="shared" si="1"/>
        <v>#REF!</v>
      </c>
      <c r="O16" t="e">
        <f t="shared" si="1"/>
        <v>#REF!</v>
      </c>
      <c r="P16" t="e">
        <f t="shared" si="1"/>
        <v>#REF!</v>
      </c>
      <c r="Q16" t="e">
        <f t="shared" si="1"/>
        <v>#REF!</v>
      </c>
      <c r="R16" t="e">
        <f t="shared" si="1"/>
        <v>#REF!</v>
      </c>
      <c r="S16" t="e">
        <f t="shared" si="1"/>
        <v>#REF!</v>
      </c>
      <c r="T16" t="e">
        <f t="shared" si="1"/>
        <v>#REF!</v>
      </c>
      <c r="U16" t="e">
        <f t="shared" si="1"/>
        <v>#REF!</v>
      </c>
    </row>
    <row r="17" spans="1:21" ht="15.6" customHeight="1" thickBot="1">
      <c r="A17" s="87" t="s">
        <v>29</v>
      </c>
      <c r="B17" s="18" t="s">
        <v>9</v>
      </c>
      <c r="C17" s="40">
        <v>56700</v>
      </c>
      <c r="D17" s="40">
        <v>48500</v>
      </c>
      <c r="E17" s="40">
        <v>56700</v>
      </c>
      <c r="F17" s="40">
        <v>57600</v>
      </c>
      <c r="G17" s="40">
        <v>49500</v>
      </c>
      <c r="H17" s="40">
        <v>50000</v>
      </c>
      <c r="I17" s="41">
        <v>52000</v>
      </c>
      <c r="J17" s="34"/>
      <c r="K17" s="7"/>
      <c r="L17" s="8"/>
      <c r="M17" t="e">
        <f>#REF!</f>
        <v>#REF!</v>
      </c>
      <c r="N17" t="e">
        <f t="shared" si="1"/>
        <v>#REF!</v>
      </c>
      <c r="O17" t="e">
        <f t="shared" si="1"/>
        <v>#REF!</v>
      </c>
      <c r="P17" t="e">
        <f t="shared" si="1"/>
        <v>#REF!</v>
      </c>
      <c r="Q17" t="e">
        <f t="shared" si="1"/>
        <v>#REF!</v>
      </c>
      <c r="R17" t="e">
        <f t="shared" si="1"/>
        <v>#REF!</v>
      </c>
      <c r="S17" t="e">
        <f t="shared" si="1"/>
        <v>#REF!</v>
      </c>
      <c r="T17" t="e">
        <f t="shared" si="1"/>
        <v>#REF!</v>
      </c>
      <c r="U17" t="e">
        <f t="shared" si="1"/>
        <v>#REF!</v>
      </c>
    </row>
    <row r="18" spans="1:21" ht="16.5" thickBot="1">
      <c r="A18" s="89"/>
      <c r="B18" s="18" t="s">
        <v>6</v>
      </c>
      <c r="C18" s="40"/>
      <c r="D18" s="40">
        <v>19500</v>
      </c>
      <c r="E18" s="40"/>
      <c r="F18" s="40"/>
      <c r="G18" s="40">
        <v>22500</v>
      </c>
      <c r="H18" s="40">
        <v>24000</v>
      </c>
      <c r="I18" s="41">
        <v>25000</v>
      </c>
      <c r="J18" s="34"/>
      <c r="K18" s="7"/>
      <c r="L18" s="8"/>
      <c r="M18" t="e">
        <f>#REF!</f>
        <v>#REF!</v>
      </c>
      <c r="N18" t="e">
        <f t="shared" si="1"/>
        <v>#REF!</v>
      </c>
      <c r="O18" t="e">
        <f t="shared" si="1"/>
        <v>#REF!</v>
      </c>
      <c r="P18" t="e">
        <f t="shared" si="1"/>
        <v>#REF!</v>
      </c>
      <c r="Q18" t="e">
        <f t="shared" si="1"/>
        <v>#REF!</v>
      </c>
      <c r="R18" t="e">
        <f t="shared" si="1"/>
        <v>#REF!</v>
      </c>
      <c r="S18" t="e">
        <f t="shared" si="1"/>
        <v>#REF!</v>
      </c>
      <c r="T18" t="e">
        <f t="shared" si="1"/>
        <v>#REF!</v>
      </c>
      <c r="U18" t="e">
        <f t="shared" si="1"/>
        <v>#REF!</v>
      </c>
    </row>
    <row r="19" spans="1:21" ht="15.75">
      <c r="A19" s="47" t="s">
        <v>26</v>
      </c>
      <c r="B19" s="42">
        <v>10</v>
      </c>
      <c r="C19" s="37">
        <v>65475</v>
      </c>
      <c r="D19" s="38">
        <v>48600</v>
      </c>
      <c r="E19" s="37">
        <v>84600</v>
      </c>
      <c r="F19" s="38">
        <v>88200</v>
      </c>
      <c r="G19" s="37">
        <v>55800</v>
      </c>
      <c r="H19" s="38">
        <v>58500</v>
      </c>
      <c r="I19" s="37">
        <v>71900</v>
      </c>
      <c r="J19" s="34"/>
      <c r="K19" s="7"/>
      <c r="L19" s="8"/>
    </row>
    <row r="20" spans="1:21" ht="16.5" thickBot="1">
      <c r="A20" s="48" t="s">
        <v>27</v>
      </c>
      <c r="B20" s="71">
        <v>14</v>
      </c>
      <c r="C20" s="35">
        <v>86570</v>
      </c>
      <c r="D20" s="35">
        <v>68040</v>
      </c>
      <c r="E20" s="35">
        <v>118440</v>
      </c>
      <c r="F20" s="35">
        <v>123480</v>
      </c>
      <c r="G20" s="35">
        <v>78120</v>
      </c>
      <c r="H20" s="35">
        <v>81900</v>
      </c>
      <c r="I20" s="71">
        <v>81900</v>
      </c>
      <c r="J20" s="34"/>
      <c r="K20" s="7"/>
      <c r="L20" s="6"/>
      <c r="M20" t="e">
        <f>#REF!</f>
        <v>#REF!</v>
      </c>
      <c r="N20" t="e">
        <f t="shared" si="1"/>
        <v>#REF!</v>
      </c>
      <c r="O20" t="e">
        <f t="shared" si="1"/>
        <v>#REF!</v>
      </c>
      <c r="P20" t="e">
        <f t="shared" si="1"/>
        <v>#REF!</v>
      </c>
      <c r="Q20" t="e">
        <f t="shared" si="1"/>
        <v>#REF!</v>
      </c>
      <c r="R20" t="e">
        <f t="shared" si="1"/>
        <v>#REF!</v>
      </c>
      <c r="S20" t="e">
        <f t="shared" si="1"/>
        <v>#REF!</v>
      </c>
      <c r="T20" t="e">
        <f t="shared" si="1"/>
        <v>#REF!</v>
      </c>
      <c r="U20" t="e">
        <f t="shared" si="1"/>
        <v>#REF!</v>
      </c>
    </row>
    <row r="21" spans="1:21" ht="16.5" thickBot="1">
      <c r="A21" s="44" t="s">
        <v>7</v>
      </c>
      <c r="B21" s="18">
        <v>5</v>
      </c>
      <c r="C21" s="40">
        <v>34650</v>
      </c>
      <c r="D21" s="40">
        <v>26500</v>
      </c>
      <c r="E21" s="40">
        <v>44100</v>
      </c>
      <c r="F21" s="40">
        <v>45000</v>
      </c>
      <c r="G21" s="40">
        <v>29000</v>
      </c>
      <c r="H21" s="40">
        <v>31050</v>
      </c>
      <c r="I21" s="41">
        <v>38250</v>
      </c>
      <c r="J21" s="34"/>
      <c r="K21" s="7"/>
      <c r="L21" s="6"/>
      <c r="M21" t="e">
        <f>#REF!</f>
        <v>#REF!</v>
      </c>
      <c r="N21" t="e">
        <f t="shared" si="1"/>
        <v>#REF!</v>
      </c>
      <c r="O21" t="e">
        <f t="shared" si="1"/>
        <v>#REF!</v>
      </c>
      <c r="P21" t="e">
        <f t="shared" si="1"/>
        <v>#REF!</v>
      </c>
      <c r="Q21" t="e">
        <f t="shared" si="1"/>
        <v>#REF!</v>
      </c>
      <c r="R21" t="e">
        <f t="shared" si="1"/>
        <v>#REF!</v>
      </c>
      <c r="S21" t="e">
        <f t="shared" si="1"/>
        <v>#REF!</v>
      </c>
      <c r="T21" t="e">
        <f t="shared" si="1"/>
        <v>#REF!</v>
      </c>
      <c r="U21" t="e">
        <f t="shared" si="1"/>
        <v>#REF!</v>
      </c>
    </row>
    <row r="22" spans="1:21" ht="16.5" thickBot="1">
      <c r="A22" s="49"/>
      <c r="B22" s="18">
        <v>7</v>
      </c>
      <c r="C22" s="40">
        <v>48500</v>
      </c>
      <c r="D22" s="40">
        <v>36500</v>
      </c>
      <c r="E22" s="40">
        <v>60740</v>
      </c>
      <c r="F22" s="40">
        <v>64000</v>
      </c>
      <c r="G22" s="40">
        <v>41500</v>
      </c>
      <c r="H22" s="40">
        <v>43470</v>
      </c>
      <c r="I22" s="41">
        <v>53550</v>
      </c>
      <c r="J22" s="34"/>
      <c r="K22" s="7"/>
      <c r="L22" s="6"/>
      <c r="M22" t="e">
        <f>#REF!</f>
        <v>#REF!</v>
      </c>
      <c r="N22" t="e">
        <f t="shared" si="1"/>
        <v>#REF!</v>
      </c>
      <c r="O22" t="e">
        <f t="shared" si="1"/>
        <v>#REF!</v>
      </c>
      <c r="P22" t="e">
        <f t="shared" si="1"/>
        <v>#REF!</v>
      </c>
      <c r="Q22" t="e">
        <f t="shared" si="1"/>
        <v>#REF!</v>
      </c>
      <c r="R22" t="e">
        <f t="shared" si="1"/>
        <v>#REF!</v>
      </c>
      <c r="S22" t="e">
        <f t="shared" si="1"/>
        <v>#REF!</v>
      </c>
      <c r="T22" t="e">
        <f t="shared" si="1"/>
        <v>#REF!</v>
      </c>
      <c r="U22" t="e">
        <f t="shared" si="1"/>
        <v>#REF!</v>
      </c>
    </row>
    <row r="23" spans="1:21" hidden="1">
      <c r="C23" s="19" t="e">
        <f>#REF!/14</f>
        <v>#REF!</v>
      </c>
      <c r="D23" s="19" t="e">
        <f>#REF!/14</f>
        <v>#REF!</v>
      </c>
      <c r="E23" s="19" t="e">
        <f>#REF!/14</f>
        <v>#REF!</v>
      </c>
      <c r="F23" s="19" t="e">
        <f>#REF!/14</f>
        <v>#REF!</v>
      </c>
      <c r="G23" s="19" t="e">
        <f>#REF!/14</f>
        <v>#REF!</v>
      </c>
      <c r="H23" s="19" t="e">
        <f>#REF!/14</f>
        <v>#REF!</v>
      </c>
      <c r="I23" s="19" t="e">
        <f>#REF!/14</f>
        <v>#REF!</v>
      </c>
      <c r="J23" s="19"/>
      <c r="K23" s="1"/>
    </row>
    <row r="24" spans="1:21" hidden="1">
      <c r="C24" s="19">
        <f t="shared" ref="C24:I24" si="2">C13/7</f>
        <v>6928.5714285714284</v>
      </c>
      <c r="D24" s="19">
        <f t="shared" si="2"/>
        <v>5245.7142857142853</v>
      </c>
      <c r="E24" s="19">
        <f t="shared" si="2"/>
        <v>8885.7142857142862</v>
      </c>
      <c r="F24" s="19">
        <f t="shared" si="2"/>
        <v>8928.5714285714294</v>
      </c>
      <c r="G24" s="19">
        <f t="shared" si="2"/>
        <v>6050</v>
      </c>
      <c r="H24" s="19">
        <f t="shared" si="2"/>
        <v>6485.7142857142853</v>
      </c>
      <c r="I24" s="19">
        <f t="shared" si="2"/>
        <v>7942.8571428571431</v>
      </c>
      <c r="J24" s="19"/>
      <c r="K24" s="1"/>
    </row>
    <row r="25" spans="1:21" hidden="1">
      <c r="C25" s="19">
        <f t="shared" ref="C25:I25" si="3">C15/12</f>
        <v>6208.333333333333</v>
      </c>
      <c r="D25" s="19">
        <f t="shared" si="3"/>
        <v>5041.666666666667</v>
      </c>
      <c r="E25" s="19">
        <f t="shared" si="3"/>
        <v>6634.583333333333</v>
      </c>
      <c r="F25" s="19">
        <f t="shared" si="3"/>
        <v>6898.333333333333</v>
      </c>
      <c r="G25" s="19">
        <f t="shared" si="3"/>
        <v>5291.666666666667</v>
      </c>
      <c r="H25" s="19">
        <f t="shared" si="3"/>
        <v>5491.666666666667</v>
      </c>
      <c r="I25" s="19">
        <f t="shared" si="3"/>
        <v>6491.666666666667</v>
      </c>
      <c r="J25" s="19"/>
      <c r="K25" s="1"/>
    </row>
    <row r="26" spans="1:21" hidden="1">
      <c r="C26" s="19"/>
      <c r="D26" s="19"/>
      <c r="E26" s="19">
        <f>E16/6</f>
        <v>14333.333333333334</v>
      </c>
      <c r="F26" s="19">
        <f>F16/6</f>
        <v>14416.666666666666</v>
      </c>
      <c r="G26" s="19">
        <f>G16/6</f>
        <v>10666.666666666666</v>
      </c>
      <c r="H26" s="19">
        <f>H16/6</f>
        <v>10833.333333333334</v>
      </c>
      <c r="I26" s="19"/>
      <c r="J26" s="19"/>
      <c r="K26" s="1"/>
    </row>
    <row r="27" spans="1:21" hidden="1">
      <c r="C27" s="19">
        <f t="shared" ref="C27:I27" si="4">C17/3</f>
        <v>18900</v>
      </c>
      <c r="D27" s="19">
        <f t="shared" si="4"/>
        <v>16166.666666666666</v>
      </c>
      <c r="E27" s="19">
        <f t="shared" si="4"/>
        <v>18900</v>
      </c>
      <c r="F27" s="19">
        <f t="shared" si="4"/>
        <v>19200</v>
      </c>
      <c r="G27" s="19">
        <f t="shared" si="4"/>
        <v>16500</v>
      </c>
      <c r="H27" s="19">
        <f t="shared" si="4"/>
        <v>16666.666666666668</v>
      </c>
      <c r="I27" s="19">
        <f t="shared" si="4"/>
        <v>17333.333333333332</v>
      </c>
      <c r="J27" s="19"/>
      <c r="K27" s="1"/>
    </row>
    <row r="28" spans="1:21" hidden="1">
      <c r="C28" s="19"/>
      <c r="D28" s="19">
        <f t="shared" ref="D28:I28" si="5">D18/3</f>
        <v>6500</v>
      </c>
      <c r="E28" s="19">
        <f t="shared" si="5"/>
        <v>0</v>
      </c>
      <c r="F28" s="19">
        <f t="shared" si="5"/>
        <v>0</v>
      </c>
      <c r="G28" s="19">
        <f t="shared" si="5"/>
        <v>7500</v>
      </c>
      <c r="H28" s="19">
        <f t="shared" si="5"/>
        <v>8000</v>
      </c>
      <c r="I28" s="19">
        <f t="shared" si="5"/>
        <v>8333.3333333333339</v>
      </c>
      <c r="J28" s="19"/>
      <c r="K28" s="1"/>
    </row>
    <row r="29" spans="1:21" hidden="1">
      <c r="C29" s="19">
        <f t="shared" ref="C29:I29" si="6">C20/3</f>
        <v>28856.666666666668</v>
      </c>
      <c r="D29" s="19">
        <f t="shared" si="6"/>
        <v>22680</v>
      </c>
      <c r="E29" s="19">
        <f t="shared" si="6"/>
        <v>39480</v>
      </c>
      <c r="F29" s="19">
        <f t="shared" si="6"/>
        <v>41160</v>
      </c>
      <c r="G29" s="19">
        <f t="shared" si="6"/>
        <v>26040</v>
      </c>
      <c r="H29" s="19">
        <f t="shared" si="6"/>
        <v>27300</v>
      </c>
      <c r="I29" s="19">
        <f t="shared" si="6"/>
        <v>27300</v>
      </c>
      <c r="J29" s="19"/>
      <c r="K29" s="1"/>
    </row>
    <row r="30" spans="1:21" hidden="1">
      <c r="C30" s="19">
        <f t="shared" ref="C30:I30" si="7">C21/5</f>
        <v>6930</v>
      </c>
      <c r="D30" s="19">
        <f t="shared" si="7"/>
        <v>5300</v>
      </c>
      <c r="E30" s="19">
        <f t="shared" si="7"/>
        <v>8820</v>
      </c>
      <c r="F30" s="19">
        <f t="shared" si="7"/>
        <v>9000</v>
      </c>
      <c r="G30" s="19">
        <f t="shared" si="7"/>
        <v>5800</v>
      </c>
      <c r="H30" s="19">
        <f t="shared" si="7"/>
        <v>6210</v>
      </c>
      <c r="I30" s="19">
        <f t="shared" si="7"/>
        <v>7650</v>
      </c>
      <c r="J30" s="19"/>
      <c r="K30" s="1"/>
    </row>
    <row r="31" spans="1:21" hidden="1">
      <c r="C31" s="19">
        <f t="shared" ref="C31:I31" si="8">C22/7</f>
        <v>6928.5714285714284</v>
      </c>
      <c r="D31" s="19">
        <f t="shared" si="8"/>
        <v>5214.2857142857147</v>
      </c>
      <c r="E31" s="19">
        <f t="shared" si="8"/>
        <v>8677.1428571428569</v>
      </c>
      <c r="F31" s="19">
        <f t="shared" si="8"/>
        <v>9142.8571428571431</v>
      </c>
      <c r="G31" s="19">
        <f t="shared" si="8"/>
        <v>5928.5714285714284</v>
      </c>
      <c r="H31" s="19">
        <f t="shared" si="8"/>
        <v>6210</v>
      </c>
      <c r="I31" s="19">
        <f t="shared" si="8"/>
        <v>7650</v>
      </c>
      <c r="J31" s="19"/>
      <c r="K31" s="1"/>
    </row>
    <row r="32" spans="1:21" hidden="1">
      <c r="C32" s="19" t="e">
        <f>#REF!/2</f>
        <v>#REF!</v>
      </c>
      <c r="D32" s="19" t="e">
        <f>#REF!/2</f>
        <v>#REF!</v>
      </c>
      <c r="E32" s="19" t="e">
        <f>#REF!/2</f>
        <v>#REF!</v>
      </c>
      <c r="F32" s="19" t="e">
        <f>#REF!/2</f>
        <v>#REF!</v>
      </c>
      <c r="G32" s="19" t="e">
        <f>#REF!/2</f>
        <v>#REF!</v>
      </c>
      <c r="H32" s="19" t="e">
        <f>#REF!/2</f>
        <v>#REF!</v>
      </c>
      <c r="I32" s="19" t="e">
        <f>#REF!/2</f>
        <v>#REF!</v>
      </c>
      <c r="J32" s="19"/>
      <c r="K32" s="1"/>
    </row>
    <row r="33" spans="1:11" hidden="1">
      <c r="C33" s="19" t="e">
        <f>#REF!/3</f>
        <v>#REF!</v>
      </c>
      <c r="D33" s="19" t="e">
        <f>#REF!/3</f>
        <v>#REF!</v>
      </c>
      <c r="E33" s="19" t="e">
        <f>#REF!/3</f>
        <v>#REF!</v>
      </c>
      <c r="F33" s="19" t="e">
        <f>#REF!/3</f>
        <v>#REF!</v>
      </c>
      <c r="G33" s="19" t="e">
        <f>#REF!/3</f>
        <v>#REF!</v>
      </c>
      <c r="H33" s="19" t="e">
        <f>#REF!/3</f>
        <v>#REF!</v>
      </c>
      <c r="I33" s="19" t="e">
        <f>#REF!/3</f>
        <v>#REF!</v>
      </c>
      <c r="J33" s="19"/>
      <c r="K33" s="1"/>
    </row>
    <row r="34" spans="1:11">
      <c r="C34" s="19"/>
      <c r="D34" s="19"/>
      <c r="E34" s="19"/>
      <c r="F34" s="19"/>
      <c r="G34" s="19"/>
      <c r="H34" s="19"/>
      <c r="I34" s="19"/>
      <c r="J34" s="19"/>
      <c r="K34" s="1"/>
    </row>
    <row r="35" spans="1:11">
      <c r="A35" s="12" t="s">
        <v>28</v>
      </c>
      <c r="C35" s="20"/>
      <c r="D35" s="20"/>
      <c r="E35" s="20"/>
      <c r="F35" s="20"/>
      <c r="G35" s="20"/>
      <c r="H35" s="20"/>
      <c r="I35" s="20"/>
      <c r="J35" s="20"/>
    </row>
    <row r="36" spans="1:11">
      <c r="A36" s="2"/>
    </row>
    <row r="37" spans="1:11">
      <c r="A37" s="2"/>
    </row>
    <row r="38" spans="1:11">
      <c r="A38" s="9"/>
    </row>
    <row r="39" spans="1:11">
      <c r="A39" s="2"/>
    </row>
    <row r="40" spans="1:11">
      <c r="A40" s="2"/>
    </row>
    <row r="41" spans="1:11">
      <c r="A41" s="2"/>
      <c r="J41" s="11"/>
    </row>
  </sheetData>
  <mergeCells count="9">
    <mergeCell ref="A13:A14"/>
    <mergeCell ref="A17:A18"/>
    <mergeCell ref="L8:L10"/>
    <mergeCell ref="E9:F9"/>
    <mergeCell ref="G9:H9"/>
    <mergeCell ref="A8:A10"/>
    <mergeCell ref="B8:B10"/>
    <mergeCell ref="E8:F8"/>
    <mergeCell ref="G8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Межсезонье Авторские программы</vt:lpstr>
      <vt:lpstr>Лето Авторские програм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Посканьева</dc:creator>
  <cp:lastModifiedBy>User</cp:lastModifiedBy>
  <cp:lastPrinted>2020-10-22T05:07:33Z</cp:lastPrinted>
  <dcterms:created xsi:type="dcterms:W3CDTF">2020-02-06T07:21:11Z</dcterms:created>
  <dcterms:modified xsi:type="dcterms:W3CDTF">2020-12-29T07:00:17Z</dcterms:modified>
</cp:coreProperties>
</file>